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CB2C5659-CAE4-184B-9A3E-261CFDE0B693}" xr6:coauthVersionLast="47" xr6:coauthVersionMax="47" xr10:uidLastSave="{00000000-0000-0000-0000-000000000000}"/>
  <bookViews>
    <workbookView xWindow="4520" yWindow="2420" windowWidth="42620" windowHeight="17780" xr2:uid="{00000000-000D-0000-FFFF-FFFF00000000}"/>
  </bookViews>
  <sheets>
    <sheet name="Plate 1 - Sheet1" sheetId="1" r:id="rId1"/>
  </sheets>
  <definedNames>
    <definedName name="MethodPointer">49057960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" l="1"/>
  <c r="I52" i="1"/>
  <c r="Q59" i="1" s="1"/>
  <c r="I51" i="1"/>
  <c r="Q58" i="1" s="1"/>
  <c r="I53" i="1" l="1"/>
  <c r="Q60" i="1" s="1"/>
  <c r="F93" i="1"/>
  <c r="C59" i="1"/>
  <c r="E57" i="1"/>
  <c r="A52" i="1" l="1"/>
  <c r="A51" i="1"/>
  <c r="M58" i="1" s="1"/>
  <c r="A53" i="1" l="1"/>
  <c r="M60" i="1" s="1"/>
  <c r="M59" i="1"/>
  <c r="D86" i="1"/>
  <c r="C86" i="1"/>
  <c r="D85" i="1"/>
  <c r="D100" i="1" s="1"/>
  <c r="C85" i="1"/>
  <c r="C100" i="1" s="1"/>
  <c r="F86" i="1"/>
  <c r="E86" i="1"/>
  <c r="F85" i="1"/>
  <c r="F100" i="1" s="1"/>
  <c r="E85" i="1"/>
  <c r="E100" i="1" s="1"/>
  <c r="C87" i="1" l="1"/>
  <c r="C102" i="1" s="1"/>
  <c r="C101" i="1"/>
  <c r="F87" i="1"/>
  <c r="F102" i="1" s="1"/>
  <c r="F101" i="1"/>
  <c r="E87" i="1"/>
  <c r="E102" i="1" s="1"/>
  <c r="E101" i="1"/>
  <c r="D87" i="1"/>
  <c r="D102" i="1" s="1"/>
  <c r="D101" i="1"/>
  <c r="H59" i="1"/>
  <c r="E59" i="1"/>
  <c r="H57" i="1" l="1"/>
  <c r="F58" i="1"/>
  <c r="D53" i="1"/>
  <c r="L60" i="1" s="1"/>
  <c r="C51" i="1"/>
  <c r="K58" i="1" s="1"/>
  <c r="C52" i="1"/>
  <c r="D52" i="1"/>
  <c r="L59" i="1" s="1"/>
  <c r="E52" i="1"/>
  <c r="N59" i="1" s="1"/>
  <c r="F52" i="1"/>
  <c r="H52" i="1"/>
  <c r="G52" i="1"/>
  <c r="D51" i="1"/>
  <c r="L58" i="1" s="1"/>
  <c r="E51" i="1"/>
  <c r="F51" i="1"/>
  <c r="O58" i="1" s="1"/>
  <c r="G51" i="1"/>
  <c r="P58" i="1" s="1"/>
  <c r="H51" i="1"/>
  <c r="G53" i="1" l="1"/>
  <c r="P60" i="1" s="1"/>
  <c r="P59" i="1"/>
  <c r="H53" i="1"/>
  <c r="R60" i="1" s="1"/>
  <c r="R59" i="1"/>
  <c r="F53" i="1"/>
  <c r="O60" i="1" s="1"/>
  <c r="O59" i="1"/>
  <c r="C53" i="1"/>
  <c r="K60" i="1" s="1"/>
  <c r="K59" i="1"/>
  <c r="H62" i="1"/>
  <c r="R58" i="1"/>
  <c r="E53" i="1"/>
  <c r="N60" i="1" s="1"/>
  <c r="E62" i="1"/>
  <c r="N58" i="1"/>
  <c r="G62" i="1"/>
</calcChain>
</file>

<file path=xl/sharedStrings.xml><?xml version="1.0" encoding="utf-8"?>
<sst xmlns="http://schemas.openxmlformats.org/spreadsheetml/2006/main" count="85" uniqueCount="52">
  <si>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</si>
  <si>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</si>
  <si>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</si>
  <si>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</si>
  <si>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</si>
  <si>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</si>
  <si>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</si>
  <si>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</si>
  <si>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</si>
  <si>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</si>
  <si>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</si>
  <si>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160524D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</si>
  <si>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</si>
  <si>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</si>
  <si>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</si>
  <si>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</si>
  <si>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</si>
  <si>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</si>
  <si>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</si>
  <si>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</si>
  <si>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</si>
  <si>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</si>
  <si>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</si>
  <si>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</si>
  <si>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</si>
  <si>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</si>
  <si>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</si>
  <si>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</si>
  <si>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</si>
  <si>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</si>
  <si>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</si>
  <si>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</si>
  <si>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</si>
  <si>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app-/- aplp2+/-</t>
  </si>
  <si>
    <t>wt</t>
  </si>
  <si>
    <t>app-/-</t>
  </si>
  <si>
    <t>L+ATP</t>
  </si>
  <si>
    <t>L+Ab+ATP</t>
  </si>
  <si>
    <t>0+ATP</t>
  </si>
  <si>
    <t>LPS+ATP</t>
  </si>
  <si>
    <t>LPS+Ab40</t>
  </si>
  <si>
    <t>LPS+DMSO</t>
  </si>
  <si>
    <t>Ab40 6-20-19 cx591-8 601…</t>
  </si>
  <si>
    <t>Ab40</t>
  </si>
  <si>
    <t>7/5/2019 ap361-5</t>
  </si>
  <si>
    <t>9/2/2019 131 133</t>
  </si>
  <si>
    <t>DMSO</t>
  </si>
  <si>
    <t>ctrl microglia</t>
  </si>
  <si>
    <t>app mut microglia</t>
  </si>
  <si>
    <t>PBS</t>
  </si>
  <si>
    <t>LPS</t>
  </si>
  <si>
    <t>data not uasble no induction!!!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</si>
</sst>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b/>
      <sz val="14"/>
      <color rgb="FFFF0000"/>
      <name val="Arial"/>
      <family val="2"/>
    </font>
    <font>
      <sz val="10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11" borderId="0" xfId="0" applyFill="1"/>
    <xf numFmtId="0" fontId="5" fillId="0" borderId="0" xfId="0" applyFont="1"/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0" fillId="13" borderId="0" xfId="0" applyFill="1"/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7" fillId="0" borderId="0" xfId="0" applyFont="1"/>
    <xf numFmtId="0" fontId="2" fillId="11" borderId="0" xfId="0" applyFont="1" applyFill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 wrapText="1"/>
    </xf>
    <xf numFmtId="1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Sheet1'!$C$87:$F$87</c:f>
                <c:numCache>
                  <c:formatCode>General</c:formatCode>
                  <c:ptCount val="4"/>
                  <c:pt idx="0">
                    <c:v>7.094112346183728E-3</c:v>
                  </c:pt>
                  <c:pt idx="1">
                    <c:v>2.7664551617070682E-2</c:v>
                  </c:pt>
                  <c:pt idx="2">
                    <c:v>6.6169088056929485E-3</c:v>
                  </c:pt>
                  <c:pt idx="3">
                    <c:v>2.3477145041203646E-2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85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Sheet1'!$C$83:$F$84</c:f>
              <c:multiLvlStrCache>
                <c:ptCount val="4"/>
                <c:lvl>
                  <c:pt idx="0">
                    <c:v>0+ATP</c:v>
                  </c:pt>
                  <c:pt idx="1">
                    <c:v>LPS+ATP</c:v>
                  </c:pt>
                  <c:pt idx="2">
                    <c:v>0+ATP</c:v>
                  </c:pt>
                  <c:pt idx="3">
                    <c:v>LPS+ATP</c:v>
                  </c:pt>
                </c:lvl>
                <c:lvl>
                  <c:pt idx="0">
                    <c:v>wt</c:v>
                  </c:pt>
                  <c:pt idx="2">
                    <c:v>app-/-</c:v>
                  </c:pt>
                </c:lvl>
              </c:multiLvlStrCache>
            </c:multiLvlStrRef>
          </c:cat>
          <c:val>
            <c:numRef>
              <c:f>'Plate 1 - Sheet1'!$C$85:$F$85</c:f>
              <c:numCache>
                <c:formatCode>General</c:formatCode>
                <c:ptCount val="4"/>
                <c:pt idx="0">
                  <c:v>8.2923076923076905E-2</c:v>
                </c:pt>
                <c:pt idx="1">
                  <c:v>0.23438461538461544</c:v>
                </c:pt>
                <c:pt idx="2">
                  <c:v>8.5375000000000006E-2</c:v>
                </c:pt>
                <c:pt idx="3">
                  <c:v>0.19837500000000002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2A-0C48-A501-0A9A05108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6894895"/>
        <c:axId val="2095505967"/>
      </c:barChart>
      <c:catAx>
        <c:axId val="210689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505967"/>
        <c:crosses val="autoZero"/>
        <c:auto val="1"/>
        <c:lblAlgn val="ctr"/>
        <c:lblOffset val="100"/>
        <c:noMultiLvlLbl val="0"/>
      </c:catAx>
      <c:valAx>
        <c:axId val="209550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894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Sheet1'!$K$60:$R$60</c:f>
                <c:numCache>
                  <c:formatCode>General</c:formatCode>
                  <c:ptCount val="8"/>
                  <c:pt idx="0">
                    <c:v>21.282337038551187</c:v>
                  </c:pt>
                  <c:pt idx="1">
                    <c:v>82.993654851212042</c:v>
                  </c:pt>
                  <c:pt idx="2">
                    <c:v>47.30776673431572</c:v>
                  </c:pt>
                  <c:pt idx="3">
                    <c:v>39.537956446938395</c:v>
                  </c:pt>
                  <c:pt idx="4">
                    <c:v>19.850726417078846</c:v>
                  </c:pt>
                  <c:pt idx="5">
                    <c:v>70.431435123610939</c:v>
                  </c:pt>
                  <c:pt idx="6">
                    <c:v>47.436100951378684</c:v>
                  </c:pt>
                  <c:pt idx="7">
                    <c:v>73.34773769517362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Sheet1'!$K$56:$R$57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app mut microglia</c:v>
                  </c:pt>
                </c:lvl>
              </c:multiLvlStrCache>
            </c:multiLvlStrRef>
          </c:cat>
          <c:val>
            <c:numRef>
              <c:f>'Plate 1 - Sheet1'!$K$58:$R$58</c:f>
              <c:numCache>
                <c:formatCode>General</c:formatCode>
                <c:ptCount val="8"/>
                <c:pt idx="0">
                  <c:v>248.76923076923069</c:v>
                </c:pt>
                <c:pt idx="1">
                  <c:v>703.15384615384642</c:v>
                </c:pt>
                <c:pt idx="2">
                  <c:v>293.45454545454544</c:v>
                </c:pt>
                <c:pt idx="3">
                  <c:v>453.5</c:v>
                </c:pt>
                <c:pt idx="4">
                  <c:v>256.125</c:v>
                </c:pt>
                <c:pt idx="5">
                  <c:v>595.125</c:v>
                </c:pt>
                <c:pt idx="6">
                  <c:v>263.57142857142856</c:v>
                </c:pt>
                <c:pt idx="7">
                  <c:v>563.625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1-8B45-8AFD-660C8281A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9439279"/>
        <c:axId val="1409938495"/>
      </c:barChart>
      <c:catAx>
        <c:axId val="144943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938495"/>
        <c:crosses val="autoZero"/>
        <c:auto val="1"/>
        <c:lblAlgn val="ctr"/>
        <c:lblOffset val="100"/>
        <c:noMultiLvlLbl val="0"/>
      </c:catAx>
      <c:valAx>
        <c:axId val="140993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439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Sheet1'!$C$102:$F$102</c:f>
                <c:numCache>
                  <c:formatCode>General</c:formatCode>
                  <c:ptCount val="4"/>
                  <c:pt idx="0">
                    <c:v>21.282337038551187</c:v>
                  </c:pt>
                  <c:pt idx="1">
                    <c:v>82.993654851212042</c:v>
                  </c:pt>
                  <c:pt idx="2">
                    <c:v>19.850726417078846</c:v>
                  </c:pt>
                  <c:pt idx="3">
                    <c:v>70.431435123610939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Sheet1'!$C$98:$F$99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microglia</c:v>
                  </c:pt>
                  <c:pt idx="2">
                    <c:v>app mut microglia</c:v>
                  </c:pt>
                </c:lvl>
              </c:multiLvlStrCache>
            </c:multiLvlStrRef>
          </c:cat>
          <c:val>
            <c:numRef>
              <c:f>'Plate 1 - Sheet1'!$C$100:$F$100</c:f>
              <c:numCache>
                <c:formatCode>General</c:formatCode>
                <c:ptCount val="4"/>
                <c:pt idx="0">
                  <c:v>248.76923076923069</c:v>
                </c:pt>
                <c:pt idx="1">
                  <c:v>703.15384615384642</c:v>
                </c:pt>
                <c:pt idx="2">
                  <c:v>256.125</c:v>
                </c:pt>
                <c:pt idx="3">
                  <c:v>595.125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C4-9F42-8B8B-20ACEDC6D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5456"/>
        <c:axId val="2137041023"/>
      </c:barChart>
      <c:catAx>
        <c:axId val="92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41023"/>
        <c:crosses val="autoZero"/>
        <c:auto val="1"/>
        <c:lblAlgn val="ctr"/>
        <c:lblOffset val="100"/>
        <c:noMultiLvlLbl val="0"/>
      </c:catAx>
      <c:valAx>
        <c:axId val="213704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74</xdr:row>
      <xdr:rowOff>38100</xdr:rowOff>
    </xdr:from>
    <xdr:to>
      <xdr:col>16</xdr:col>
      <xdr:colOff>387350</xdr:colOff>
      <xdr:row>94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FDC440-19EF-BF41-B865-E8172091B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412750</xdr:colOff>
      <xdr:row>51</xdr:row>
      <xdr:rowOff>50800</xdr:rowOff>
    </xdr:from>
    <xdr:to>
      <xdr:col>29</xdr:col>
      <xdr:colOff>215900</xdr:colOff>
      <xdr:row>71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1751B3-9CBF-8848-94B8-C136EFF81E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368300</xdr:colOff>
      <xdr:row>102</xdr:row>
      <xdr:rowOff>50800</xdr:rowOff>
    </xdr:from>
    <xdr:to>
      <xdr:col>14</xdr:col>
      <xdr:colOff>609600</xdr:colOff>
      <xdr:row>122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059AD8-E3C1-7C4D-843C-C8C07A44D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02"/>
  <sheetViews>
    <sheetView tabSelected="1" topLeftCell="A25" workbookViewId="0">
      <selection activeCell="T43" sqref="T43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43656</v>
      </c>
    </row>
    <row r="8" spans="1:2" x14ac:dyDescent="0.15">
      <c r="A8" t="s">
        <v>7</v>
      </c>
      <c r="B8" s="2">
        <v>0.59962962962962962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8" x14ac:dyDescent="0.15">
      <c r="B17" t="s">
        <v>20</v>
      </c>
    </row>
    <row r="18" spans="1:18" x14ac:dyDescent="0.15">
      <c r="B18" t="s">
        <v>21</v>
      </c>
    </row>
    <row r="19" spans="1:18" x14ac:dyDescent="0.15">
      <c r="B19" t="s">
        <v>22</v>
      </c>
    </row>
    <row r="21" spans="1:18" ht="14" x14ac:dyDescent="0.15">
      <c r="A21" s="3" t="s">
        <v>23</v>
      </c>
      <c r="B21" s="4"/>
    </row>
    <row r="22" spans="1:18" x14ac:dyDescent="0.15">
      <c r="A22" t="s">
        <v>24</v>
      </c>
      <c r="B22">
        <v>23</v>
      </c>
    </row>
    <row r="23" spans="1:18" ht="18" x14ac:dyDescent="0.2">
      <c r="P23" s="22"/>
      <c r="Q23" s="17" t="s">
        <v>51</v>
      </c>
    </row>
    <row r="24" spans="1:18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8" ht="14" x14ac:dyDescent="0.15">
      <c r="B25" s="6" t="s">
        <v>25</v>
      </c>
      <c r="C25" s="7">
        <v>6.6000000000000003E-2</v>
      </c>
      <c r="D25" s="8">
        <v>0.14199999999999999</v>
      </c>
      <c r="E25" s="9">
        <v>9.8000000000000004E-2</v>
      </c>
      <c r="F25" s="7">
        <v>7.3999999999999996E-2</v>
      </c>
      <c r="G25" s="10">
        <v>0.30099999999999999</v>
      </c>
      <c r="H25" s="11">
        <v>0.38400000000000001</v>
      </c>
      <c r="I25" s="7">
        <v>0.08</v>
      </c>
      <c r="J25" s="12">
        <v>0.11700000000000001</v>
      </c>
      <c r="K25" s="12">
        <v>0.11799999999999999</v>
      </c>
      <c r="L25" s="16">
        <v>9.7000000000000003E-2</v>
      </c>
      <c r="M25" s="16">
        <v>0.152</v>
      </c>
      <c r="N25" s="16">
        <v>0.26200000000000001</v>
      </c>
      <c r="O25" s="13">
        <v>450</v>
      </c>
    </row>
    <row r="26" spans="1:18" ht="14" x14ac:dyDescent="0.15">
      <c r="B26" s="6" t="s">
        <v>26</v>
      </c>
      <c r="C26" s="16">
        <v>6.5000000000000002E-2</v>
      </c>
      <c r="D26" s="16">
        <v>0.182</v>
      </c>
      <c r="E26" s="16">
        <v>0.28399999999999997</v>
      </c>
      <c r="F26" s="7">
        <v>0.06</v>
      </c>
      <c r="G26" s="14">
        <v>0.437</v>
      </c>
      <c r="H26" s="8">
        <v>0.151</v>
      </c>
      <c r="I26" s="21">
        <v>7.0000000000000007E-2</v>
      </c>
      <c r="J26" s="21">
        <v>9.7000000000000003E-2</v>
      </c>
      <c r="K26" s="21">
        <v>8.5999999999999993E-2</v>
      </c>
      <c r="L26" s="21">
        <v>6.9000000000000006E-2</v>
      </c>
      <c r="M26" s="21">
        <v>8.7999999999999995E-2</v>
      </c>
      <c r="N26" s="21">
        <v>0.107</v>
      </c>
      <c r="O26" s="13">
        <v>450</v>
      </c>
    </row>
    <row r="27" spans="1:18" ht="14" x14ac:dyDescent="0.15">
      <c r="B27" s="6" t="s">
        <v>27</v>
      </c>
      <c r="C27" s="21">
        <v>7.2999999999999995E-2</v>
      </c>
      <c r="D27" s="21">
        <v>9.8000000000000004E-2</v>
      </c>
      <c r="E27" s="21">
        <v>0.109</v>
      </c>
      <c r="F27" s="21">
        <v>5.8999999999999997E-2</v>
      </c>
      <c r="G27" s="21">
        <v>7.6999999999999999E-2</v>
      </c>
      <c r="H27" s="21">
        <v>7.2999999999999995E-2</v>
      </c>
      <c r="I27" s="21">
        <v>6.6000000000000003E-2</v>
      </c>
      <c r="J27" s="21">
        <v>8.5000000000000006E-2</v>
      </c>
      <c r="K27" s="21">
        <v>8.2000000000000003E-2</v>
      </c>
      <c r="L27" s="21">
        <v>6.9000000000000006E-2</v>
      </c>
      <c r="M27" s="21">
        <v>9.2999999999999999E-2</v>
      </c>
      <c r="N27" s="21">
        <v>8.8999999999999996E-2</v>
      </c>
      <c r="O27" s="13">
        <v>450</v>
      </c>
      <c r="Q27" s="18"/>
      <c r="R27" s="19" t="s">
        <v>33</v>
      </c>
    </row>
    <row r="28" spans="1:18" ht="14" x14ac:dyDescent="0.15">
      <c r="B28" s="6" t="s">
        <v>28</v>
      </c>
      <c r="C28" s="15"/>
      <c r="D28" s="15"/>
      <c r="E28" s="15"/>
      <c r="F28" s="15"/>
      <c r="G28" s="15"/>
      <c r="H28" s="15"/>
      <c r="I28" s="15"/>
      <c r="J28" s="15"/>
      <c r="K28" s="15"/>
      <c r="L28" s="21">
        <v>8.7999999999999995E-2</v>
      </c>
      <c r="M28" s="21">
        <v>0.112</v>
      </c>
      <c r="N28" s="21">
        <v>0.161</v>
      </c>
      <c r="O28" s="13">
        <v>450</v>
      </c>
    </row>
    <row r="29" spans="1:18" ht="14" x14ac:dyDescent="0.15">
      <c r="B29" s="6" t="s">
        <v>29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3">
        <v>450</v>
      </c>
    </row>
    <row r="30" spans="1:18" ht="14" x14ac:dyDescent="0.15">
      <c r="B30" s="6" t="s">
        <v>30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3">
        <v>450</v>
      </c>
    </row>
    <row r="31" spans="1:18" ht="14" x14ac:dyDescent="0.15">
      <c r="B31" s="6" t="s">
        <v>31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3">
        <v>450</v>
      </c>
    </row>
    <row r="32" spans="1:18" ht="14" x14ac:dyDescent="0.15">
      <c r="B32" s="6" t="s">
        <v>32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3">
        <v>450</v>
      </c>
    </row>
    <row r="34" spans="1:10" x14ac:dyDescent="0.15">
      <c r="C34" s="19" t="s">
        <v>34</v>
      </c>
      <c r="F34" s="19" t="s">
        <v>35</v>
      </c>
      <c r="J34" s="26"/>
    </row>
    <row r="35" spans="1:10" x14ac:dyDescent="0.15">
      <c r="A35" s="19" t="s">
        <v>42</v>
      </c>
      <c r="C35" s="19" t="s">
        <v>38</v>
      </c>
      <c r="D35" s="19" t="s">
        <v>36</v>
      </c>
      <c r="E35" s="19" t="s">
        <v>37</v>
      </c>
      <c r="F35" s="19" t="s">
        <v>38</v>
      </c>
      <c r="G35" s="19" t="s">
        <v>36</v>
      </c>
      <c r="H35" s="19" t="s">
        <v>37</v>
      </c>
      <c r="I35" s="19" t="s">
        <v>43</v>
      </c>
    </row>
    <row r="36" spans="1:10" x14ac:dyDescent="0.15">
      <c r="A36" s="7">
        <v>4.7E-2</v>
      </c>
      <c r="B36" s="7"/>
      <c r="C36" s="7">
        <v>6.6000000000000003E-2</v>
      </c>
      <c r="D36" s="8">
        <v>0.14199999999999999</v>
      </c>
      <c r="E36" s="9">
        <v>9.8000000000000004E-2</v>
      </c>
      <c r="F36" s="16">
        <v>9.7000000000000003E-2</v>
      </c>
      <c r="G36" s="16">
        <v>0.152</v>
      </c>
      <c r="H36" s="16">
        <v>0.26200000000000001</v>
      </c>
      <c r="I36" s="7">
        <v>5.7000000000000002E-2</v>
      </c>
      <c r="J36" s="31" t="s">
        <v>45</v>
      </c>
    </row>
    <row r="37" spans="1:10" x14ac:dyDescent="0.15">
      <c r="A37" s="7">
        <v>3.9E-2</v>
      </c>
      <c r="B37" s="7"/>
      <c r="C37" s="7">
        <v>7.3999999999999996E-2</v>
      </c>
      <c r="D37" s="10">
        <v>0.30099999999999999</v>
      </c>
      <c r="E37" s="11"/>
      <c r="F37" s="16">
        <v>6.5000000000000002E-2</v>
      </c>
      <c r="G37" s="16">
        <v>0.182</v>
      </c>
      <c r="H37" s="16">
        <v>0.28399999999999997</v>
      </c>
      <c r="I37" s="7">
        <v>0.08</v>
      </c>
    </row>
    <row r="38" spans="1:10" x14ac:dyDescent="0.15">
      <c r="A38" s="7">
        <v>3.7999999999999999E-2</v>
      </c>
      <c r="B38" s="7"/>
      <c r="C38" s="7">
        <v>0.08</v>
      </c>
      <c r="D38" s="12">
        <v>0.11700000000000001</v>
      </c>
      <c r="E38" s="12">
        <v>0.11799999999999999</v>
      </c>
      <c r="I38" s="8">
        <v>0.17699999999999999</v>
      </c>
    </row>
    <row r="39" spans="1:10" x14ac:dyDescent="0.15">
      <c r="A39" s="12">
        <v>0.18099999999999999</v>
      </c>
      <c r="B39" s="12"/>
      <c r="C39" s="7">
        <v>0.06</v>
      </c>
      <c r="D39" s="14">
        <v>0.437</v>
      </c>
      <c r="E39" s="8">
        <v>0.151</v>
      </c>
      <c r="I39" s="7">
        <v>6.3E-2</v>
      </c>
    </row>
    <row r="40" spans="1:10" x14ac:dyDescent="0.15">
      <c r="A40" s="9"/>
      <c r="B40" s="9"/>
      <c r="C40" s="7">
        <v>9.1999999999999998E-2</v>
      </c>
      <c r="D40" s="7">
        <v>0.13700000000000001</v>
      </c>
      <c r="E40" s="7">
        <v>0.121</v>
      </c>
      <c r="F40" s="20">
        <v>0.10100000000000001</v>
      </c>
      <c r="G40" s="20">
        <v>0.17799999999999999</v>
      </c>
      <c r="H40" s="20">
        <v>0.155</v>
      </c>
      <c r="I40" s="7">
        <v>6.9000000000000006E-2</v>
      </c>
    </row>
    <row r="41" spans="1:10" x14ac:dyDescent="0.15">
      <c r="A41" s="8">
        <v>0.183</v>
      </c>
      <c r="B41" s="8"/>
      <c r="C41" s="7">
        <v>9.5000000000000001E-2</v>
      </c>
      <c r="D41" s="7">
        <v>0.13500000000000001</v>
      </c>
      <c r="E41" s="7">
        <v>0.108</v>
      </c>
      <c r="I41" s="7">
        <v>6.8000000000000005E-2</v>
      </c>
    </row>
    <row r="42" spans="1:10" x14ac:dyDescent="0.15">
      <c r="A42" s="12">
        <v>0.14199999999999999</v>
      </c>
      <c r="B42" s="12"/>
      <c r="C42" s="7">
        <v>7.3999999999999996E-2</v>
      </c>
      <c r="D42" s="14">
        <v>0.372</v>
      </c>
      <c r="E42" s="23">
        <v>0.19400000000000001</v>
      </c>
      <c r="F42" s="16">
        <v>7.3999999999999996E-2</v>
      </c>
      <c r="G42" s="16">
        <v>0.32800000000000001</v>
      </c>
      <c r="H42" s="16">
        <v>0.23599999999999999</v>
      </c>
    </row>
    <row r="43" spans="1:10" x14ac:dyDescent="0.15">
      <c r="A43" s="9">
        <v>0.112</v>
      </c>
      <c r="B43" s="9"/>
      <c r="C43" s="7">
        <v>8.7999999999999995E-2</v>
      </c>
      <c r="D43" s="24">
        <v>0.28199999999999997</v>
      </c>
      <c r="E43" s="12">
        <v>0.126</v>
      </c>
      <c r="F43" s="16">
        <v>0.106</v>
      </c>
      <c r="G43" s="16">
        <v>0.111</v>
      </c>
      <c r="H43" s="16">
        <v>0.20899999999999999</v>
      </c>
    </row>
    <row r="44" spans="1:10" x14ac:dyDescent="0.15">
      <c r="C44" s="7">
        <v>0.08</v>
      </c>
      <c r="D44" s="25">
        <v>0.161</v>
      </c>
      <c r="E44" s="23">
        <v>0.186</v>
      </c>
      <c r="F44" s="16">
        <v>6.8000000000000005E-2</v>
      </c>
      <c r="G44" s="16">
        <v>0.16700000000000001</v>
      </c>
      <c r="H44" s="16">
        <v>0.14000000000000001</v>
      </c>
    </row>
    <row r="45" spans="1:10" x14ac:dyDescent="0.15">
      <c r="A45" s="21">
        <v>8.3000000000000004E-2</v>
      </c>
      <c r="B45" s="1">
        <v>43665</v>
      </c>
      <c r="C45" s="23">
        <v>0.16</v>
      </c>
      <c r="D45" s="24">
        <v>0.217</v>
      </c>
      <c r="E45" s="8">
        <v>0.121</v>
      </c>
      <c r="F45" s="16">
        <v>0.106</v>
      </c>
      <c r="G45" s="16">
        <v>0.23499999999999999</v>
      </c>
      <c r="H45" s="16">
        <v>0.11</v>
      </c>
      <c r="I45" s="20">
        <v>0.10100000000000001</v>
      </c>
      <c r="J45" s="31" t="s">
        <v>44</v>
      </c>
    </row>
    <row r="46" spans="1:10" x14ac:dyDescent="0.15">
      <c r="A46" s="21">
        <v>6.4000000000000001E-2</v>
      </c>
      <c r="C46" s="7">
        <v>7.4999999999999997E-2</v>
      </c>
      <c r="D46" s="10">
        <v>0.20499999999999999</v>
      </c>
      <c r="E46" s="28">
        <v>0.17499999999999999</v>
      </c>
      <c r="F46" s="16">
        <v>6.6000000000000003E-2</v>
      </c>
      <c r="G46" s="16">
        <v>0.23400000000000001</v>
      </c>
      <c r="H46" s="16">
        <v>0.107</v>
      </c>
    </row>
    <row r="47" spans="1:10" x14ac:dyDescent="0.15">
      <c r="A47" s="7">
        <v>9.1999999999999998E-2</v>
      </c>
      <c r="C47" s="7">
        <v>0.06</v>
      </c>
      <c r="D47" s="29">
        <v>0.24</v>
      </c>
      <c r="E47" s="23">
        <v>0.16</v>
      </c>
      <c r="F47" s="27"/>
      <c r="G47" s="27"/>
      <c r="H47" s="27"/>
    </row>
    <row r="48" spans="1:10" x14ac:dyDescent="0.15">
      <c r="A48" s="7">
        <v>9.5000000000000001E-2</v>
      </c>
      <c r="C48" s="7">
        <v>7.3999999999999996E-2</v>
      </c>
      <c r="D48" s="14">
        <v>0.30099999999999999</v>
      </c>
      <c r="E48" s="30">
        <v>0.25600000000000001</v>
      </c>
    </row>
    <row r="49" spans="1:18" x14ac:dyDescent="0.15">
      <c r="C49" s="19" t="s">
        <v>34</v>
      </c>
      <c r="F49" s="19" t="s">
        <v>35</v>
      </c>
    </row>
    <row r="50" spans="1:18" x14ac:dyDescent="0.15">
      <c r="A50" s="19" t="s">
        <v>43</v>
      </c>
      <c r="C50" s="19" t="s">
        <v>46</v>
      </c>
      <c r="D50" s="19" t="s">
        <v>41</v>
      </c>
      <c r="E50" s="19" t="s">
        <v>40</v>
      </c>
      <c r="F50" s="19" t="s">
        <v>46</v>
      </c>
      <c r="G50" s="19" t="s">
        <v>41</v>
      </c>
      <c r="H50" s="19" t="s">
        <v>40</v>
      </c>
      <c r="I50" s="19" t="s">
        <v>43</v>
      </c>
    </row>
    <row r="51" spans="1:18" x14ac:dyDescent="0.15">
      <c r="A51">
        <f>AVERAGE(A36:A48)</f>
        <v>9.7818181818181818E-2</v>
      </c>
      <c r="C51">
        <f>AVERAGE(C36:C48)</f>
        <v>8.2923076923076905E-2</v>
      </c>
      <c r="D51">
        <f t="shared" ref="D51:I51" si="0">AVERAGE(D36:D48)</f>
        <v>0.23438461538461544</v>
      </c>
      <c r="E51">
        <f t="shared" si="0"/>
        <v>0.15116666666666667</v>
      </c>
      <c r="F51">
        <f t="shared" si="0"/>
        <v>8.5375000000000006E-2</v>
      </c>
      <c r="G51">
        <f t="shared" si="0"/>
        <v>0.19837500000000002</v>
      </c>
      <c r="H51">
        <f t="shared" si="0"/>
        <v>0.18787500000000001</v>
      </c>
      <c r="I51">
        <f t="shared" si="0"/>
        <v>8.7857142857142856E-2</v>
      </c>
    </row>
    <row r="52" spans="1:18" x14ac:dyDescent="0.15">
      <c r="A52">
        <f t="shared" ref="A52:I52" si="1">STDEV(A36:A48)</f>
        <v>5.2300703975794012E-2</v>
      </c>
      <c r="C52">
        <f t="shared" si="1"/>
        <v>2.5578185818067572E-2</v>
      </c>
      <c r="D52">
        <f t="shared" si="1"/>
        <v>9.9745959368068557E-2</v>
      </c>
      <c r="E52">
        <f t="shared" si="1"/>
        <v>4.5654499595695161E-2</v>
      </c>
      <c r="F52">
        <f t="shared" si="1"/>
        <v>1.8715444347993854E-2</v>
      </c>
      <c r="G52">
        <f t="shared" si="1"/>
        <v>6.6403393846140912E-2</v>
      </c>
      <c r="H52">
        <f t="shared" si="1"/>
        <v>6.9152910278599225E-2</v>
      </c>
      <c r="I52">
        <f t="shared" si="1"/>
        <v>4.1834708761300812E-2</v>
      </c>
    </row>
    <row r="53" spans="1:18" x14ac:dyDescent="0.15">
      <c r="A53">
        <f t="shared" ref="A53:H53" si="2">A52/SQRT(COUNT(A36:A48))</f>
        <v>1.576925557810524E-2</v>
      </c>
      <c r="C53">
        <f t="shared" si="2"/>
        <v>7.094112346183728E-3</v>
      </c>
      <c r="D53">
        <f t="shared" si="2"/>
        <v>2.7664551617070682E-2</v>
      </c>
      <c r="E53">
        <f t="shared" si="2"/>
        <v>1.3179318815646131E-2</v>
      </c>
      <c r="F53">
        <f t="shared" si="2"/>
        <v>6.6169088056929485E-3</v>
      </c>
      <c r="G53">
        <f t="shared" si="2"/>
        <v>2.3477145041203646E-2</v>
      </c>
      <c r="H53">
        <f t="shared" si="2"/>
        <v>2.4449245898391207E-2</v>
      </c>
      <c r="I53">
        <f>I52/SQRT(COUNT(I36:I48))</f>
        <v>1.5812033650459561E-2</v>
      </c>
    </row>
    <row r="56" spans="1:18" x14ac:dyDescent="0.15">
      <c r="K56" s="19" t="s">
        <v>47</v>
      </c>
      <c r="O56" s="19" t="s">
        <v>48</v>
      </c>
    </row>
    <row r="57" spans="1:18" x14ac:dyDescent="0.15">
      <c r="E57">
        <f>TTEST(D36:D48,E36:E48,1,1)</f>
        <v>5.8667517837146348E-3</v>
      </c>
      <c r="H57">
        <f>TTEST(G36:G48,H36:H48,1,1)</f>
        <v>0.38959048440541211</v>
      </c>
      <c r="K57" s="19" t="s">
        <v>46</v>
      </c>
      <c r="L57" s="19" t="s">
        <v>41</v>
      </c>
      <c r="M57" s="19" t="s">
        <v>43</v>
      </c>
      <c r="N57" s="19" t="s">
        <v>40</v>
      </c>
      <c r="O57" s="19" t="s">
        <v>46</v>
      </c>
      <c r="P57" s="19" t="s">
        <v>41</v>
      </c>
      <c r="Q57" s="19" t="s">
        <v>43</v>
      </c>
      <c r="R57" s="19" t="s">
        <v>40</v>
      </c>
    </row>
    <row r="58" spans="1:18" x14ac:dyDescent="0.15">
      <c r="F58">
        <f>TTEST(C36:C48,F36:F48,2,3)</f>
        <v>0.80328504163139858</v>
      </c>
      <c r="G58">
        <f>TTEST(D36:D48,G36:G48,2,3)</f>
        <v>0.33358470380736593</v>
      </c>
      <c r="K58">
        <f>C51*5*600</f>
        <v>248.76923076923069</v>
      </c>
      <c r="L58">
        <f>D51*5*600</f>
        <v>703.15384615384642</v>
      </c>
      <c r="M58">
        <f>A51*5*600</f>
        <v>293.45454545454544</v>
      </c>
      <c r="N58">
        <f>E51*5*600</f>
        <v>453.5</v>
      </c>
      <c r="O58">
        <f>F51*5*600</f>
        <v>256.125</v>
      </c>
      <c r="P58">
        <f>G51*5*600</f>
        <v>595.125</v>
      </c>
      <c r="Q58">
        <f>I51*5*600</f>
        <v>263.57142857142856</v>
      </c>
      <c r="R58">
        <f>H51*5*600</f>
        <v>563.625</v>
      </c>
    </row>
    <row r="59" spans="1:18" x14ac:dyDescent="0.15">
      <c r="C59">
        <f>TTEST(A36:A48,C36:C48,1,3)</f>
        <v>0.20177221131058215</v>
      </c>
      <c r="E59">
        <f>TTEST(D36:D48,E36:E48,1,3)</f>
        <v>7.3146641299015481E-3</v>
      </c>
      <c r="H59">
        <f>TTEST(G36:G48,H36:H48,1,3)</f>
        <v>0.38065282772444131</v>
      </c>
      <c r="K59">
        <f t="shared" ref="K59:L59" si="3">C52*5*600</f>
        <v>76.734557454202715</v>
      </c>
      <c r="L59">
        <f t="shared" si="3"/>
        <v>299.23787810420566</v>
      </c>
      <c r="M59">
        <f t="shared" ref="M59:M60" si="4">A52*5*600</f>
        <v>156.90211192738204</v>
      </c>
      <c r="N59">
        <f t="shared" ref="N59:N60" si="5">E52*5*600</f>
        <v>136.96349878708548</v>
      </c>
      <c r="O59">
        <f t="shared" ref="O59:P59" si="6">F52*5*600</f>
        <v>56.146333043981564</v>
      </c>
      <c r="P59">
        <f t="shared" si="6"/>
        <v>199.21018153842275</v>
      </c>
      <c r="Q59">
        <f t="shared" ref="Q59:Q60" si="7">I52*5*600</f>
        <v>125.50412628390242</v>
      </c>
      <c r="R59">
        <f t="shared" ref="R59:R60" si="8">H52*5*600</f>
        <v>207.45873083579767</v>
      </c>
    </row>
    <row r="60" spans="1:18" x14ac:dyDescent="0.15">
      <c r="K60">
        <f t="shared" ref="K60:L60" si="9">C53*5*600</f>
        <v>21.282337038551187</v>
      </c>
      <c r="L60">
        <f t="shared" si="9"/>
        <v>82.993654851212042</v>
      </c>
      <c r="M60">
        <f t="shared" si="4"/>
        <v>47.30776673431572</v>
      </c>
      <c r="N60">
        <f t="shared" si="5"/>
        <v>39.537956446938395</v>
      </c>
      <c r="O60">
        <f t="shared" ref="O60:P60" si="10">F53*5*600</f>
        <v>19.850726417078846</v>
      </c>
      <c r="P60">
        <f t="shared" si="10"/>
        <v>70.431435123610939</v>
      </c>
      <c r="Q60">
        <f t="shared" si="7"/>
        <v>47.436100951378684</v>
      </c>
      <c r="R60">
        <f t="shared" si="8"/>
        <v>73.34773769517362</v>
      </c>
    </row>
    <row r="62" spans="1:18" x14ac:dyDescent="0.15">
      <c r="E62">
        <f>E51/D51</f>
        <v>0.64495131823651664</v>
      </c>
      <c r="G62">
        <f>G51/D51</f>
        <v>0.84636527732195588</v>
      </c>
      <c r="H62">
        <f>H51/G51</f>
        <v>0.94706994328922489</v>
      </c>
    </row>
    <row r="68" spans="3:6" x14ac:dyDescent="0.15">
      <c r="C68" s="19" t="s">
        <v>34</v>
      </c>
      <c r="E68" s="19" t="s">
        <v>35</v>
      </c>
    </row>
    <row r="69" spans="3:6" x14ac:dyDescent="0.15">
      <c r="C69" s="19" t="s">
        <v>38</v>
      </c>
      <c r="D69" s="19" t="s">
        <v>36</v>
      </c>
      <c r="E69" s="19" t="s">
        <v>38</v>
      </c>
      <c r="F69" s="19" t="s">
        <v>36</v>
      </c>
    </row>
    <row r="70" spans="3:6" x14ac:dyDescent="0.15">
      <c r="C70" s="7">
        <v>6.6000000000000003E-2</v>
      </c>
      <c r="D70" s="8">
        <v>0.14199999999999999</v>
      </c>
      <c r="E70" s="16">
        <v>9.7000000000000003E-2</v>
      </c>
      <c r="F70" s="16">
        <v>0.152</v>
      </c>
    </row>
    <row r="71" spans="3:6" x14ac:dyDescent="0.15">
      <c r="C71" s="7">
        <v>7.3999999999999996E-2</v>
      </c>
      <c r="D71" s="10">
        <v>0.30099999999999999</v>
      </c>
      <c r="E71" s="16">
        <v>6.5000000000000002E-2</v>
      </c>
      <c r="F71" s="16">
        <v>0.182</v>
      </c>
    </row>
    <row r="72" spans="3:6" x14ac:dyDescent="0.15">
      <c r="C72" s="7">
        <v>0.08</v>
      </c>
      <c r="D72" s="12">
        <v>0.11700000000000001</v>
      </c>
    </row>
    <row r="73" spans="3:6" x14ac:dyDescent="0.15">
      <c r="C73" s="7">
        <v>0.06</v>
      </c>
      <c r="D73" s="14">
        <v>0.437</v>
      </c>
    </row>
    <row r="74" spans="3:6" x14ac:dyDescent="0.15">
      <c r="C74" s="7">
        <v>9.1999999999999998E-2</v>
      </c>
      <c r="D74" s="7">
        <v>0.13700000000000001</v>
      </c>
      <c r="E74" s="20">
        <v>0.10100000000000001</v>
      </c>
      <c r="F74" s="20">
        <v>0.17799999999999999</v>
      </c>
    </row>
    <row r="75" spans="3:6" x14ac:dyDescent="0.15">
      <c r="C75" s="7">
        <v>9.5000000000000001E-2</v>
      </c>
      <c r="D75" s="7">
        <v>0.13500000000000001</v>
      </c>
    </row>
    <row r="76" spans="3:6" x14ac:dyDescent="0.15">
      <c r="C76" s="7">
        <v>7.3999999999999996E-2</v>
      </c>
      <c r="D76" s="14">
        <v>0.372</v>
      </c>
      <c r="E76" s="16">
        <v>7.3999999999999996E-2</v>
      </c>
      <c r="F76" s="16">
        <v>0.32800000000000001</v>
      </c>
    </row>
    <row r="77" spans="3:6" x14ac:dyDescent="0.15">
      <c r="C77" s="7">
        <v>8.7999999999999995E-2</v>
      </c>
      <c r="D77" s="24">
        <v>0.28199999999999997</v>
      </c>
      <c r="E77" s="16">
        <v>0.106</v>
      </c>
      <c r="F77" s="16">
        <v>0.111</v>
      </c>
    </row>
    <row r="78" spans="3:6" x14ac:dyDescent="0.15">
      <c r="C78" s="7">
        <v>0.08</v>
      </c>
      <c r="D78" s="25">
        <v>0.161</v>
      </c>
      <c r="E78" s="16">
        <v>6.8000000000000005E-2</v>
      </c>
      <c r="F78" s="16">
        <v>0.16700000000000001</v>
      </c>
    </row>
    <row r="79" spans="3:6" x14ac:dyDescent="0.15">
      <c r="C79" s="23">
        <v>0.16</v>
      </c>
      <c r="D79" s="24">
        <v>0.217</v>
      </c>
      <c r="E79" s="16">
        <v>0.106</v>
      </c>
      <c r="F79" s="16">
        <v>0.23499999999999999</v>
      </c>
    </row>
    <row r="80" spans="3:6" x14ac:dyDescent="0.15">
      <c r="C80" s="7">
        <v>7.4999999999999997E-2</v>
      </c>
      <c r="D80" s="10">
        <v>0.20499999999999999</v>
      </c>
      <c r="E80" s="16">
        <v>6.6000000000000003E-2</v>
      </c>
      <c r="F80" s="16">
        <v>0.23400000000000001</v>
      </c>
    </row>
    <row r="81" spans="3:6" x14ac:dyDescent="0.15">
      <c r="C81" s="7">
        <v>0.06</v>
      </c>
      <c r="D81" s="29">
        <v>0.24</v>
      </c>
      <c r="E81" s="27"/>
      <c r="F81" s="27"/>
    </row>
    <row r="82" spans="3:6" x14ac:dyDescent="0.15">
      <c r="C82" s="7">
        <v>7.3999999999999996E-2</v>
      </c>
      <c r="D82" s="14">
        <v>0.30099999999999999</v>
      </c>
    </row>
    <row r="83" spans="3:6" x14ac:dyDescent="0.15">
      <c r="C83" s="19" t="s">
        <v>34</v>
      </c>
      <c r="E83" s="19" t="s">
        <v>35</v>
      </c>
    </row>
    <row r="84" spans="3:6" x14ac:dyDescent="0.15">
      <c r="C84" s="19" t="s">
        <v>38</v>
      </c>
      <c r="D84" s="19" t="s">
        <v>39</v>
      </c>
      <c r="E84" s="19" t="s">
        <v>38</v>
      </c>
      <c r="F84" s="19" t="s">
        <v>39</v>
      </c>
    </row>
    <row r="85" spans="3:6" x14ac:dyDescent="0.15">
      <c r="C85">
        <f>AVERAGE(C70:C82)</f>
        <v>8.2923076923076905E-2</v>
      </c>
      <c r="D85">
        <f t="shared" ref="D85" si="11">AVERAGE(D70:D82)</f>
        <v>0.23438461538461544</v>
      </c>
      <c r="E85">
        <f t="shared" ref="E85:F85" si="12">AVERAGE(E70:E82)</f>
        <v>8.5375000000000006E-2</v>
      </c>
      <c r="F85">
        <f t="shared" si="12"/>
        <v>0.19837500000000002</v>
      </c>
    </row>
    <row r="86" spans="3:6" x14ac:dyDescent="0.15">
      <c r="C86">
        <f t="shared" ref="C86:D86" si="13">STDEV(C70:C82)</f>
        <v>2.5578185818067572E-2</v>
      </c>
      <c r="D86">
        <f t="shared" si="13"/>
        <v>9.9745959368068557E-2</v>
      </c>
      <c r="E86">
        <f t="shared" ref="E86:F86" si="14">STDEV(E70:E82)</f>
        <v>1.8715444347993854E-2</v>
      </c>
      <c r="F86">
        <f t="shared" si="14"/>
        <v>6.6403393846140912E-2</v>
      </c>
    </row>
    <row r="87" spans="3:6" x14ac:dyDescent="0.15">
      <c r="C87">
        <f t="shared" ref="C87:D87" si="15">C86/SQRT(COUNT(C70:C82))</f>
        <v>7.094112346183728E-3</v>
      </c>
      <c r="D87">
        <f t="shared" si="15"/>
        <v>2.7664551617070682E-2</v>
      </c>
      <c r="E87">
        <f t="shared" ref="E87:F87" si="16">E86/SQRT(COUNT(E70:E82))</f>
        <v>6.6169088056929485E-3</v>
      </c>
      <c r="F87">
        <f t="shared" si="16"/>
        <v>2.3477145041203646E-2</v>
      </c>
    </row>
    <row r="93" spans="3:6" x14ac:dyDescent="0.15">
      <c r="F93">
        <f>TTEST(D70:D82,F70:F82,2,3)</f>
        <v>0.33358470380736593</v>
      </c>
    </row>
    <row r="98" spans="3:6" x14ac:dyDescent="0.15">
      <c r="C98" s="19" t="s">
        <v>47</v>
      </c>
      <c r="E98" s="19" t="s">
        <v>48</v>
      </c>
    </row>
    <row r="99" spans="3:6" x14ac:dyDescent="0.15">
      <c r="C99" s="19" t="s">
        <v>49</v>
      </c>
      <c r="D99" s="19" t="s">
        <v>50</v>
      </c>
      <c r="E99" s="19" t="s">
        <v>49</v>
      </c>
      <c r="F99" s="19" t="s">
        <v>50</v>
      </c>
    </row>
    <row r="100" spans="3:6" x14ac:dyDescent="0.15">
      <c r="C100">
        <f>C85*5*600</f>
        <v>248.76923076923069</v>
      </c>
      <c r="D100">
        <f t="shared" ref="D100:F100" si="17">D85*5*600</f>
        <v>703.15384615384642</v>
      </c>
      <c r="E100">
        <f t="shared" si="17"/>
        <v>256.125</v>
      </c>
      <c r="F100">
        <f t="shared" si="17"/>
        <v>595.125</v>
      </c>
    </row>
    <row r="101" spans="3:6" x14ac:dyDescent="0.15">
      <c r="C101">
        <f t="shared" ref="C101:F101" si="18">C86*5*600</f>
        <v>76.734557454202715</v>
      </c>
      <c r="D101">
        <f t="shared" si="18"/>
        <v>299.23787810420566</v>
      </c>
      <c r="E101">
        <f t="shared" si="18"/>
        <v>56.146333043981564</v>
      </c>
      <c r="F101">
        <f t="shared" si="18"/>
        <v>199.21018153842275</v>
      </c>
    </row>
    <row r="102" spans="3:6" x14ac:dyDescent="0.15">
      <c r="C102">
        <f t="shared" ref="C102:F102" si="19">C87*5*600</f>
        <v>21.282337038551187</v>
      </c>
      <c r="D102">
        <f t="shared" si="19"/>
        <v>82.993654851212042</v>
      </c>
      <c r="E102">
        <f t="shared" si="19"/>
        <v>19.850726417078846</v>
      </c>
      <c r="F102">
        <f t="shared" si="19"/>
        <v>70.431435123610939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